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2年  (定)" sheetId="19" r:id="rId1"/>
  </sheets>
  <definedNames>
    <definedName name="_xlnm._FilterDatabase" localSheetId="0" hidden="1">'2022年  (定)'!$A$4:$W$49</definedName>
    <definedName name="_xlnm.Print_Area" localSheetId="0">'2022年  (定)'!$A$1:$V$49</definedName>
    <definedName name="_xlnm.Print_Titles" localSheetId="0">'2022年  (定)'!$1:$4</definedName>
  </definedNames>
  <calcPr calcId="144525"/>
</workbook>
</file>

<file path=xl/sharedStrings.xml><?xml version="1.0" encoding="utf-8"?>
<sst xmlns="http://schemas.openxmlformats.org/spreadsheetml/2006/main" count="386" uniqueCount="166">
  <si>
    <t>附表3</t>
  </si>
  <si>
    <t>海口市美兰区2022年度财政衔接资金项目资产（公益性、经营性、到户类）台账表</t>
  </si>
  <si>
    <t>序号</t>
  </si>
  <si>
    <t>形成资产项目名称</t>
  </si>
  <si>
    <t>资产名称</t>
  </si>
  <si>
    <t>资产编号</t>
  </si>
  <si>
    <t>资产所有者名称</t>
  </si>
  <si>
    <t>资产所在位置</t>
  </si>
  <si>
    <t>资产原值
（元）</t>
  </si>
  <si>
    <t>资产现值（元）</t>
  </si>
  <si>
    <t>资产功能</t>
  </si>
  <si>
    <t>资产运营</t>
  </si>
  <si>
    <t>资产管护</t>
  </si>
  <si>
    <t>资产处置</t>
  </si>
  <si>
    <t>备注</t>
  </si>
  <si>
    <t>合计</t>
  </si>
  <si>
    <t>1、财政专项扶贫资金</t>
  </si>
  <si>
    <t>2、整合其他涉农资金</t>
  </si>
  <si>
    <t>3、行业扶贫资金</t>
  </si>
  <si>
    <t>4、社会扶贫资金</t>
  </si>
  <si>
    <t>是否正常</t>
  </si>
  <si>
    <t>是否
运营</t>
  </si>
  <si>
    <t>运营
方式</t>
  </si>
  <si>
    <t>运营
主体</t>
  </si>
  <si>
    <t>年度
收益</t>
  </si>
  <si>
    <t>管护
方式</t>
  </si>
  <si>
    <t>管护
主体</t>
  </si>
  <si>
    <t>处置方式</t>
  </si>
  <si>
    <t>处置
收益</t>
  </si>
  <si>
    <t>2022年资产总计</t>
  </si>
  <si>
    <t>一、公益性资产2022年合计</t>
  </si>
  <si>
    <t>（一）交通道路2022年小计</t>
  </si>
  <si>
    <t>大昌村委会道路硬化项目</t>
  </si>
  <si>
    <t>2022-11-G-01</t>
  </si>
  <si>
    <t>灵山镇大昌村民委员会</t>
  </si>
  <si>
    <t>是</t>
  </si>
  <si>
    <t>自行管护</t>
  </si>
  <si>
    <t>灵山镇</t>
  </si>
  <si>
    <t>东湖村委会沙头村道路硬化道路</t>
  </si>
  <si>
    <t>2022-13-G-01</t>
  </si>
  <si>
    <t>灵山镇东湖村民委员会</t>
  </si>
  <si>
    <t>灵山镇东湖村民委员会沙头村</t>
  </si>
  <si>
    <t>东营村委会道路硬化工程</t>
  </si>
  <si>
    <t>2022-14-G-01</t>
  </si>
  <si>
    <t>灵山镇东营村民委员会</t>
  </si>
  <si>
    <t>2022年演东村委会基础设施项目</t>
  </si>
  <si>
    <t>2022-17-G-01</t>
  </si>
  <si>
    <t>演丰镇演东村民委员会</t>
  </si>
  <si>
    <t>演丰镇演东村民委员会芳园村、塘内村</t>
  </si>
  <si>
    <t>演丰镇</t>
  </si>
  <si>
    <t>2022年演丰镇苏民村村基础设施建设项目</t>
  </si>
  <si>
    <t>2022-18-G-01</t>
  </si>
  <si>
    <t>演丰镇苏民村民委员会</t>
  </si>
  <si>
    <t>演丰镇苏民村民委员会苏民村</t>
  </si>
  <si>
    <t>演丰居委会山尾头村乡村道路建设</t>
  </si>
  <si>
    <t>2022-19-G-01</t>
  </si>
  <si>
    <t>演丰镇山尾村民委员会</t>
  </si>
  <si>
    <t>演中村委会丰丁园农家乐旁乡村道路建设</t>
  </si>
  <si>
    <t>2022-20-G-01</t>
  </si>
  <si>
    <t>演丰镇演中村民委员会</t>
  </si>
  <si>
    <t>演中村委会二队村民小组乡村道路建设</t>
  </si>
  <si>
    <t>2022-21-G-01</t>
  </si>
  <si>
    <t>演中村委会湖头村民小组乡村道路建设</t>
  </si>
  <si>
    <t>2022-22-G-01</t>
  </si>
  <si>
    <t>山尾村谭洼路段道路拓宽工程</t>
  </si>
  <si>
    <t>2022-23-G-01</t>
  </si>
  <si>
    <t>演丰镇山尾村民委员会山尾头村</t>
  </si>
  <si>
    <t>2022年茄苪村农田配套设施项目</t>
  </si>
  <si>
    <t>2022-24-G-01</t>
  </si>
  <si>
    <t>三江镇茄苪村民委员会</t>
  </si>
  <si>
    <t>三江镇</t>
  </si>
  <si>
    <t>2022年三江镇农业生产配套设施项目</t>
  </si>
  <si>
    <t>谭关东村1号、2号、3号路</t>
  </si>
  <si>
    <t>2022-25-G-01</t>
  </si>
  <si>
    <t>三江镇三江村民委员会</t>
  </si>
  <si>
    <t>东田村1号路</t>
  </si>
  <si>
    <t>2022-25-G-02</t>
  </si>
  <si>
    <t>三江镇上云村民委员会</t>
  </si>
  <si>
    <t>上东村1号路</t>
  </si>
  <si>
    <t>2022-25-G-03</t>
  </si>
  <si>
    <t>三江镇眼镜塘村民委员会</t>
  </si>
  <si>
    <t>牛夏坡村1号路</t>
  </si>
  <si>
    <t>2022-25-G-04</t>
  </si>
  <si>
    <t>三江镇苏寻三村民委员会</t>
  </si>
  <si>
    <t>溪头村、南桃一村路灯</t>
  </si>
  <si>
    <t>2022-25-G-05</t>
  </si>
  <si>
    <t>三江镇茄南村民委员会</t>
  </si>
  <si>
    <t>2020年茄苪村基础设施项目二期</t>
  </si>
  <si>
    <t>2020年茄苪村基础设施项目工程</t>
  </si>
  <si>
    <t>2022-26-G-01</t>
  </si>
  <si>
    <t>2020年茄苪村巩固提升工程项目</t>
  </si>
  <si>
    <t>2020年茄苪皇兰洋防洪排涝工程项目</t>
  </si>
  <si>
    <t>2022-27-G-01</t>
  </si>
  <si>
    <t>2021年三江镇农业生产配套设施项目</t>
  </si>
  <si>
    <t>2022-28-G-01</t>
  </si>
  <si>
    <t>三江镇三江村委会、江源村委会、道学村委会</t>
  </si>
  <si>
    <t>2021年茄苪村巩固提升工程项目</t>
  </si>
  <si>
    <t>2021年三江镇茄苪村巩固提升</t>
  </si>
  <si>
    <t>2022-29-G-01</t>
  </si>
  <si>
    <t>2021年金堆村巩固提升工程项目</t>
  </si>
  <si>
    <t>2022-30-G-01</t>
  </si>
  <si>
    <t>大致坡镇金堆村民委员会</t>
  </si>
  <si>
    <t>大致坡镇金堆村民委员会茗山六村、茗山四村、美贴村、定田村、乌㟍村、马六村</t>
  </si>
  <si>
    <t>正常</t>
  </si>
  <si>
    <t>大致坡镇</t>
  </si>
  <si>
    <t>2022年金堆村委会巩固提升工程项目</t>
  </si>
  <si>
    <t>2022-32-G-01</t>
  </si>
  <si>
    <t>大致坡镇金堆村民委员会定田村、后坡湾村、三纹村、金堆村、京化村</t>
  </si>
  <si>
    <t>（三）农田水利2022年小计</t>
  </si>
  <si>
    <t>东和村委会排水沟项目</t>
  </si>
  <si>
    <t>2022-12-G-01</t>
  </si>
  <si>
    <t>灵山镇东和村民委员会</t>
  </si>
  <si>
    <t>东营村委会上洋村管道修复工程</t>
  </si>
  <si>
    <t>2022-16-G-01</t>
  </si>
  <si>
    <t>灵山镇东营村民委员会上洋村</t>
  </si>
  <si>
    <t>南调村U型槽农田灌溉工程</t>
  </si>
  <si>
    <t>2022-15-G-01</t>
  </si>
  <si>
    <t>灵山镇新管村民委员会</t>
  </si>
  <si>
    <t>灵山镇新管村民委员会南调村</t>
  </si>
  <si>
    <t>2022年昌福村委会巩固提升工程项目</t>
  </si>
  <si>
    <t>2022-31-G-01</t>
  </si>
  <si>
    <t>大致坡镇昌福村民委员会</t>
  </si>
  <si>
    <t>二、经营性资产2022年合计</t>
  </si>
  <si>
    <t>（一）经营性基础设施2022年小计</t>
  </si>
  <si>
    <t>2022年大致坡镇金堆村发展村集体经济</t>
  </si>
  <si>
    <t>美贴村椰雕工坊项目</t>
  </si>
  <si>
    <t>2022-09-J-01</t>
  </si>
  <si>
    <t>大致坡镇金堆村民委员会美贴村</t>
  </si>
  <si>
    <t>否</t>
  </si>
  <si>
    <t>2022年大致坡镇昌福村发展村集体经济</t>
  </si>
  <si>
    <t>2022年大致坡镇昌福村发展村集体经济（商铺）</t>
  </si>
  <si>
    <t>2022-08-J-01</t>
  </si>
  <si>
    <t>大致坡镇昌福村民委员会湖其塘村</t>
  </si>
  <si>
    <t>2022年大致坡镇永群村发展村集体经济</t>
  </si>
  <si>
    <t>2022年大致坡镇永群村发展村集体经济（农产品集散中心）</t>
  </si>
  <si>
    <t>2022-06-J-01</t>
  </si>
  <si>
    <t>大致坡镇永群村民委员会</t>
  </si>
  <si>
    <t>美兰区大致坡镇永群村民委员会</t>
  </si>
  <si>
    <t>（二）以村集体和贫困户名义入股市场经营主体的股权资产（股权投资）2022年小计</t>
  </si>
  <si>
    <t>灵山镇爱群村发展村集体经济</t>
  </si>
  <si>
    <t>2022-01-J-01</t>
  </si>
  <si>
    <t>灵山镇爱群村民委员会</t>
  </si>
  <si>
    <t>演丰镇芳园村</t>
  </si>
  <si>
    <t>入股</t>
  </si>
  <si>
    <t>海南演东国际文化艺术股份有限公司</t>
  </si>
  <si>
    <t>灵山镇林昌村发展村集体经济</t>
  </si>
  <si>
    <t>2022-02-J-01</t>
  </si>
  <si>
    <t>灵山镇林昌村民委员会</t>
  </si>
  <si>
    <t>演丰镇演东村发展村集体经济</t>
  </si>
  <si>
    <t>2022-03-J-01</t>
  </si>
  <si>
    <t>海南罗牛山文昌鸡育种有限公司</t>
  </si>
  <si>
    <t>演丰镇演中村发展村集体经济</t>
  </si>
  <si>
    <t>2022-04-J-01</t>
  </si>
  <si>
    <t>演丰镇丰丁园</t>
  </si>
  <si>
    <t>海口美兰区丰丁园餐饮农家院</t>
  </si>
  <si>
    <t>三江镇茄苪村发展村集体经济</t>
  </si>
  <si>
    <t>2022-05-J-01</t>
  </si>
  <si>
    <t>入股海南罗牛山文昌鸡育种有限公司</t>
  </si>
  <si>
    <t>2022-09-J-02</t>
  </si>
  <si>
    <t>2022年大致坡镇栽群村发展村集体经济</t>
  </si>
  <si>
    <t>2022年大致坡镇栽群村发展村集体经济（肉牛养殖基地）</t>
  </si>
  <si>
    <t>2022-07-J-01</t>
  </si>
  <si>
    <t>大致坡镇栽群村民委员会</t>
  </si>
  <si>
    <t>海口市美兰区大致坡镇栽群村股份经济合作联合社</t>
  </si>
  <si>
    <t>说明：1.扶贫项目资产名称：可以是引用原扶贫项目名称，也可以自定义扶贫项目资产名称。</t>
  </si>
  <si>
    <t xml:space="preserve">     2.资产编号：可按形成该扶贫项目资产“实施年度—扶贫项目台账中项目编号—资产类别编号—扶贫项目形成资产个数”的顺序，统一填写。如，扶贫项目2018年实施，项目编号为5，资产类别为经营性，该项目形成资产个数为3个，则资产编号为：2018-05-J-03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</si>
</sst>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name val="仿宋_GB2312"/>
      <charset val="134"/>
    </font>
    <font>
      <sz val="9"/>
      <name val="仿宋_GB2312"/>
      <charset val="134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9"/>
      <name val="仿宋_GB2312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8" fillId="0" borderId="0"/>
    <xf numFmtId="0" fontId="32" fillId="0" borderId="0"/>
    <xf numFmtId="0" fontId="0" fillId="0" borderId="0">
      <alignment vertical="center"/>
    </xf>
    <xf numFmtId="0" fontId="33" fillId="0" borderId="0"/>
  </cellStyleXfs>
  <cellXfs count="6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0" borderId="0" xfId="5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76" fontId="1" fillId="0" borderId="0" xfId="0" applyNumberFormat="1" applyFont="1" applyFill="1" applyBorder="1" applyAlignment="1" applyProtection="1">
      <alignment vertical="center"/>
    </xf>
    <xf numFmtId="43" fontId="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 applyProtection="1">
      <alignment horizontal="right" vertical="center" wrapText="1"/>
    </xf>
    <xf numFmtId="43" fontId="3" fillId="0" borderId="1" xfId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10" fillId="0" borderId="2" xfId="51" applyFont="1" applyFill="1" applyBorder="1" applyAlignment="1">
      <alignment horizontal="center" vertical="center" wrapText="1"/>
    </xf>
    <xf numFmtId="0" fontId="10" fillId="0" borderId="3" xfId="51" applyFont="1" applyFill="1" applyBorder="1" applyAlignment="1">
      <alignment horizontal="center" vertical="center" wrapText="1"/>
    </xf>
    <xf numFmtId="0" fontId="10" fillId="0" borderId="4" xfId="5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3" fillId="0" borderId="1" xfId="52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 wrapText="1"/>
    </xf>
    <xf numFmtId="0" fontId="10" fillId="0" borderId="1" xfId="5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51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（报区长）20160918农林水+四镇涉农资金进度" xfId="49"/>
    <cellStyle name="常规 2" xfId="50"/>
    <cellStyle name="常规 3" xfId="51"/>
    <cellStyle name="常规_2017年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9"/>
  <sheetViews>
    <sheetView tabSelected="1" topLeftCell="F1" workbookViewId="0">
      <pane ySplit="4" topLeftCell="A32" activePane="bottomLeft" state="frozen"/>
      <selection/>
      <selection pane="bottomLeft" activeCell="T38" sqref="T38"/>
    </sheetView>
  </sheetViews>
  <sheetFormatPr defaultColWidth="9" defaultRowHeight="13.5"/>
  <cols>
    <col min="1" max="1" width="5.375" style="1" customWidth="1"/>
    <col min="2" max="3" width="21" style="1" customWidth="1"/>
    <col min="4" max="4" width="12.625" style="9" customWidth="1"/>
    <col min="5" max="5" width="16.625" style="10" customWidth="1"/>
    <col min="6" max="6" width="19.375" style="9" customWidth="1"/>
    <col min="7" max="7" width="15.5" style="1" customWidth="1"/>
    <col min="8" max="8" width="17.125" style="1" customWidth="1"/>
    <col min="9" max="9" width="7" style="1" customWidth="1"/>
    <col min="10" max="10" width="6.625" style="1" customWidth="1"/>
    <col min="11" max="11" width="6.25" style="1" customWidth="1"/>
    <col min="12" max="12" width="15.75" style="1" customWidth="1"/>
    <col min="13" max="13" width="7.375" style="1" customWidth="1"/>
    <col min="14" max="15" width="6" style="1" customWidth="1"/>
    <col min="16" max="16" width="13.75" style="1" customWidth="1"/>
    <col min="17" max="17" width="13.25" style="1" customWidth="1"/>
    <col min="18" max="18" width="7.875" style="1" customWidth="1"/>
    <col min="19" max="19" width="13.75" style="1" customWidth="1"/>
    <col min="20" max="20" width="4.5" style="1" customWidth="1"/>
    <col min="21" max="21" width="4.625" style="1" customWidth="1"/>
    <col min="22" max="22" width="11.875" style="1" customWidth="1"/>
    <col min="23" max="16384" width="9" style="1"/>
  </cols>
  <sheetData>
    <row r="1" s="1" customFormat="1" ht="18.75" customHeight="1" spans="1:22">
      <c r="A1" s="11" t="s">
        <v>0</v>
      </c>
      <c r="B1" s="11"/>
      <c r="C1" s="12"/>
      <c r="D1" s="13"/>
      <c r="E1" s="14"/>
      <c r="F1" s="13"/>
      <c r="G1" s="15"/>
      <c r="H1" s="16"/>
      <c r="I1" s="1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="1" customFormat="1" ht="24" customHeight="1" spans="1:2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="2" customFormat="1" ht="24" customHeight="1" spans="1:22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/>
      <c r="I3" s="18"/>
      <c r="J3" s="18"/>
      <c r="K3" s="18"/>
      <c r="L3" s="18" t="s">
        <v>9</v>
      </c>
      <c r="M3" s="18" t="s">
        <v>10</v>
      </c>
      <c r="N3" s="18" t="s">
        <v>11</v>
      </c>
      <c r="O3" s="18"/>
      <c r="P3" s="18"/>
      <c r="Q3" s="18"/>
      <c r="R3" s="18" t="s">
        <v>12</v>
      </c>
      <c r="S3" s="18"/>
      <c r="T3" s="18" t="s">
        <v>13</v>
      </c>
      <c r="U3" s="18"/>
      <c r="V3" s="18" t="s">
        <v>14</v>
      </c>
    </row>
    <row r="4" s="2" customFormat="1" ht="46.5" customHeight="1" spans="1:22">
      <c r="A4" s="18"/>
      <c r="B4" s="18"/>
      <c r="C4" s="18"/>
      <c r="D4" s="18"/>
      <c r="E4" s="18"/>
      <c r="F4" s="18"/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/>
      <c r="M4" s="18" t="s">
        <v>20</v>
      </c>
      <c r="N4" s="18" t="s">
        <v>21</v>
      </c>
      <c r="O4" s="18" t="s">
        <v>22</v>
      </c>
      <c r="P4" s="18" t="s">
        <v>23</v>
      </c>
      <c r="Q4" s="18" t="s">
        <v>24</v>
      </c>
      <c r="R4" s="18" t="s">
        <v>25</v>
      </c>
      <c r="S4" s="18" t="s">
        <v>26</v>
      </c>
      <c r="T4" s="18" t="s">
        <v>27</v>
      </c>
      <c r="U4" s="18" t="s">
        <v>28</v>
      </c>
      <c r="V4" s="18"/>
    </row>
    <row r="5" s="2" customFormat="1" ht="30" customHeight="1" spans="1:22">
      <c r="A5" s="19" t="s">
        <v>29</v>
      </c>
      <c r="B5" s="19"/>
      <c r="C5" s="19"/>
      <c r="D5" s="19"/>
      <c r="E5" s="19"/>
      <c r="F5" s="19"/>
      <c r="G5" s="20">
        <f>G6+G35</f>
        <v>34250000</v>
      </c>
      <c r="H5" s="20">
        <f t="shared" ref="H5:Q5" si="0">H6+H35</f>
        <v>34250000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34250000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175000</v>
      </c>
      <c r="R5" s="18"/>
      <c r="S5" s="18"/>
      <c r="T5" s="18"/>
      <c r="U5" s="18"/>
      <c r="V5" s="18"/>
    </row>
    <row r="6" s="3" customFormat="1" ht="30" customHeight="1" spans="1:22">
      <c r="A6" s="18" t="s">
        <v>30</v>
      </c>
      <c r="B6" s="18"/>
      <c r="C6" s="18"/>
      <c r="D6" s="18"/>
      <c r="E6" s="18"/>
      <c r="F6" s="18"/>
      <c r="G6" s="21">
        <f>G7++G30</f>
        <v>14650000</v>
      </c>
      <c r="H6" s="21">
        <f t="shared" ref="H6:Q6" si="1">H7++H30</f>
        <v>14650000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14650000</v>
      </c>
      <c r="M6" s="21">
        <f t="shared" si="1"/>
        <v>0</v>
      </c>
      <c r="N6" s="21">
        <f t="shared" si="1"/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18"/>
      <c r="S6" s="18"/>
      <c r="T6" s="18"/>
      <c r="U6" s="18"/>
      <c r="V6" s="18"/>
    </row>
    <row r="7" s="3" customFormat="1" ht="30" customHeight="1" spans="1:22">
      <c r="A7" s="18" t="s">
        <v>31</v>
      </c>
      <c r="B7" s="18"/>
      <c r="C7" s="18"/>
      <c r="D7" s="18"/>
      <c r="E7" s="18"/>
      <c r="F7" s="18"/>
      <c r="G7" s="21">
        <f>SUM(G8:G29)</f>
        <v>11046060.28</v>
      </c>
      <c r="H7" s="21">
        <f t="shared" ref="H7:Q7" si="2">SUM(H8:H29)</f>
        <v>11046060.28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11046060.28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18"/>
      <c r="S7" s="18"/>
      <c r="T7" s="18"/>
      <c r="U7" s="18"/>
      <c r="V7" s="18"/>
    </row>
    <row r="8" s="4" customFormat="1" ht="27.2" customHeight="1" spans="1:23">
      <c r="A8" s="22">
        <v>1</v>
      </c>
      <c r="B8" s="23" t="s">
        <v>32</v>
      </c>
      <c r="C8" s="23" t="s">
        <v>32</v>
      </c>
      <c r="D8" s="22" t="s">
        <v>33</v>
      </c>
      <c r="E8" s="23" t="s">
        <v>34</v>
      </c>
      <c r="F8" s="23" t="s">
        <v>34</v>
      </c>
      <c r="G8" s="24">
        <f t="shared" ref="G8:G18" si="3">SUM(H8:K8)</f>
        <v>447783.66</v>
      </c>
      <c r="H8" s="25">
        <v>447783.66</v>
      </c>
      <c r="I8" s="38"/>
      <c r="J8" s="38"/>
      <c r="K8" s="38"/>
      <c r="L8" s="25">
        <f t="shared" ref="L8:L16" si="4">G8</f>
        <v>447783.66</v>
      </c>
      <c r="M8" s="22" t="s">
        <v>35</v>
      </c>
      <c r="N8" s="22"/>
      <c r="O8" s="22"/>
      <c r="P8" s="22"/>
      <c r="Q8" s="22"/>
      <c r="R8" s="54" t="s">
        <v>36</v>
      </c>
      <c r="S8" s="23" t="s">
        <v>34</v>
      </c>
      <c r="T8" s="22"/>
      <c r="U8" s="22"/>
      <c r="V8" s="22"/>
      <c r="W8" s="4" t="s">
        <v>37</v>
      </c>
    </row>
    <row r="9" s="4" customFormat="1" ht="27.2" customHeight="1" spans="1:23">
      <c r="A9" s="22">
        <v>2</v>
      </c>
      <c r="B9" s="23" t="s">
        <v>38</v>
      </c>
      <c r="C9" s="23" t="s">
        <v>38</v>
      </c>
      <c r="D9" s="22" t="s">
        <v>39</v>
      </c>
      <c r="E9" s="23" t="s">
        <v>40</v>
      </c>
      <c r="F9" s="23" t="s">
        <v>41</v>
      </c>
      <c r="G9" s="24">
        <f t="shared" si="3"/>
        <v>105424.46</v>
      </c>
      <c r="H9" s="25">
        <v>105424.46</v>
      </c>
      <c r="I9" s="38"/>
      <c r="J9" s="38"/>
      <c r="K9" s="38"/>
      <c r="L9" s="25">
        <f t="shared" si="4"/>
        <v>105424.46</v>
      </c>
      <c r="M9" s="22" t="s">
        <v>35</v>
      </c>
      <c r="N9" s="22"/>
      <c r="O9" s="22"/>
      <c r="P9" s="22"/>
      <c r="Q9" s="22"/>
      <c r="R9" s="54" t="s">
        <v>36</v>
      </c>
      <c r="S9" s="23" t="s">
        <v>40</v>
      </c>
      <c r="T9" s="22"/>
      <c r="U9" s="22"/>
      <c r="V9" s="22"/>
      <c r="W9" s="4" t="s">
        <v>37</v>
      </c>
    </row>
    <row r="10" s="1" customFormat="1" ht="27.2" customHeight="1" spans="1:23">
      <c r="A10" s="22">
        <v>3</v>
      </c>
      <c r="B10" s="23" t="s">
        <v>42</v>
      </c>
      <c r="C10" s="23" t="s">
        <v>42</v>
      </c>
      <c r="D10" s="22" t="s">
        <v>43</v>
      </c>
      <c r="E10" s="23" t="s">
        <v>44</v>
      </c>
      <c r="F10" s="23" t="s">
        <v>44</v>
      </c>
      <c r="G10" s="24">
        <f t="shared" si="3"/>
        <v>334213.89</v>
      </c>
      <c r="H10" s="25">
        <v>334213.89</v>
      </c>
      <c r="I10" s="38"/>
      <c r="J10" s="38"/>
      <c r="K10" s="38"/>
      <c r="L10" s="25">
        <f t="shared" si="4"/>
        <v>334213.89</v>
      </c>
      <c r="M10" s="22" t="s">
        <v>35</v>
      </c>
      <c r="N10" s="22"/>
      <c r="O10" s="22"/>
      <c r="P10" s="22"/>
      <c r="Q10" s="22"/>
      <c r="R10" s="54" t="s">
        <v>36</v>
      </c>
      <c r="S10" s="23" t="s">
        <v>44</v>
      </c>
      <c r="T10" s="22"/>
      <c r="U10" s="22"/>
      <c r="V10" s="22"/>
      <c r="W10" s="4" t="s">
        <v>37</v>
      </c>
    </row>
    <row r="11" s="4" customFormat="1" ht="27.2" customHeight="1" spans="1:23">
      <c r="A11" s="22">
        <v>4</v>
      </c>
      <c r="B11" s="23" t="s">
        <v>45</v>
      </c>
      <c r="C11" s="23" t="s">
        <v>45</v>
      </c>
      <c r="D11" s="22" t="s">
        <v>46</v>
      </c>
      <c r="E11" s="23" t="s">
        <v>47</v>
      </c>
      <c r="F11" s="23" t="s">
        <v>48</v>
      </c>
      <c r="G11" s="24">
        <f t="shared" si="3"/>
        <v>2000000</v>
      </c>
      <c r="H11" s="25">
        <v>2000000</v>
      </c>
      <c r="I11" s="38"/>
      <c r="J11" s="38"/>
      <c r="K11" s="38"/>
      <c r="L11" s="25">
        <f t="shared" si="4"/>
        <v>2000000</v>
      </c>
      <c r="M11" s="22" t="s">
        <v>35</v>
      </c>
      <c r="N11" s="22"/>
      <c r="O11" s="22"/>
      <c r="P11" s="22"/>
      <c r="Q11" s="22"/>
      <c r="R11" s="54" t="s">
        <v>36</v>
      </c>
      <c r="S11" s="23" t="s">
        <v>47</v>
      </c>
      <c r="T11" s="22"/>
      <c r="U11" s="22"/>
      <c r="V11" s="22"/>
      <c r="W11" s="4" t="s">
        <v>49</v>
      </c>
    </row>
    <row r="12" s="4" customFormat="1" ht="27.2" customHeight="1" spans="1:23">
      <c r="A12" s="22">
        <v>5</v>
      </c>
      <c r="B12" s="23" t="s">
        <v>50</v>
      </c>
      <c r="C12" s="23" t="s">
        <v>50</v>
      </c>
      <c r="D12" s="22" t="s">
        <v>51</v>
      </c>
      <c r="E12" s="23" t="s">
        <v>52</v>
      </c>
      <c r="F12" s="23" t="s">
        <v>53</v>
      </c>
      <c r="G12" s="24">
        <f t="shared" si="3"/>
        <v>991771.36</v>
      </c>
      <c r="H12" s="25">
        <v>991771.36</v>
      </c>
      <c r="I12" s="38"/>
      <c r="J12" s="38"/>
      <c r="K12" s="38"/>
      <c r="L12" s="25">
        <f t="shared" si="4"/>
        <v>991771.36</v>
      </c>
      <c r="M12" s="22" t="s">
        <v>35</v>
      </c>
      <c r="N12" s="22"/>
      <c r="O12" s="22"/>
      <c r="P12" s="22"/>
      <c r="Q12" s="22"/>
      <c r="R12" s="54" t="s">
        <v>36</v>
      </c>
      <c r="S12" s="23" t="s">
        <v>52</v>
      </c>
      <c r="T12" s="22"/>
      <c r="U12" s="22"/>
      <c r="V12" s="22"/>
      <c r="W12" s="4" t="s">
        <v>49</v>
      </c>
    </row>
    <row r="13" s="1" customFormat="1" ht="36" customHeight="1" spans="1:23">
      <c r="A13" s="22">
        <v>6</v>
      </c>
      <c r="B13" s="26" t="s">
        <v>54</v>
      </c>
      <c r="C13" s="26" t="s">
        <v>54</v>
      </c>
      <c r="D13" s="22" t="s">
        <v>55</v>
      </c>
      <c r="E13" s="27" t="s">
        <v>56</v>
      </c>
      <c r="F13" s="27" t="s">
        <v>56</v>
      </c>
      <c r="G13" s="24">
        <f t="shared" si="3"/>
        <v>194432.116663426</v>
      </c>
      <c r="H13" s="25">
        <v>194432.116663426</v>
      </c>
      <c r="I13" s="38"/>
      <c r="J13" s="38"/>
      <c r="K13" s="38"/>
      <c r="L13" s="25">
        <f t="shared" si="4"/>
        <v>194432.116663426</v>
      </c>
      <c r="M13" s="22" t="s">
        <v>35</v>
      </c>
      <c r="N13" s="22"/>
      <c r="O13" s="22"/>
      <c r="P13" s="22"/>
      <c r="Q13" s="22"/>
      <c r="R13" s="54" t="s">
        <v>36</v>
      </c>
      <c r="S13" s="23" t="s">
        <v>56</v>
      </c>
      <c r="T13" s="22"/>
      <c r="U13" s="22"/>
      <c r="V13" s="22"/>
      <c r="W13" s="1" t="s">
        <v>49</v>
      </c>
    </row>
    <row r="14" s="5" customFormat="1" ht="36" customHeight="1" spans="1:23">
      <c r="A14" s="28">
        <v>7</v>
      </c>
      <c r="B14" s="29" t="s">
        <v>57</v>
      </c>
      <c r="C14" s="29" t="s">
        <v>57</v>
      </c>
      <c r="D14" s="28" t="s">
        <v>58</v>
      </c>
      <c r="E14" s="30" t="s">
        <v>59</v>
      </c>
      <c r="F14" s="30" t="s">
        <v>59</v>
      </c>
      <c r="G14" s="31">
        <f t="shared" si="3"/>
        <v>96923.6582207098</v>
      </c>
      <c r="H14" s="32">
        <v>96923.6582207098</v>
      </c>
      <c r="I14" s="51"/>
      <c r="J14" s="51"/>
      <c r="K14" s="51"/>
      <c r="L14" s="32">
        <f t="shared" si="4"/>
        <v>96923.6582207098</v>
      </c>
      <c r="M14" s="28" t="s">
        <v>35</v>
      </c>
      <c r="N14" s="28"/>
      <c r="O14" s="28"/>
      <c r="P14" s="28"/>
      <c r="Q14" s="28"/>
      <c r="R14" s="55" t="s">
        <v>36</v>
      </c>
      <c r="S14" s="56" t="s">
        <v>59</v>
      </c>
      <c r="T14" s="28"/>
      <c r="U14" s="28"/>
      <c r="V14" s="28"/>
      <c r="W14" s="8" t="s">
        <v>49</v>
      </c>
    </row>
    <row r="15" s="5" customFormat="1" ht="36" customHeight="1" spans="1:23">
      <c r="A15" s="28">
        <v>8</v>
      </c>
      <c r="B15" s="29" t="s">
        <v>60</v>
      </c>
      <c r="C15" s="29" t="s">
        <v>60</v>
      </c>
      <c r="D15" s="28" t="s">
        <v>61</v>
      </c>
      <c r="E15" s="30" t="s">
        <v>59</v>
      </c>
      <c r="F15" s="30" t="s">
        <v>59</v>
      </c>
      <c r="G15" s="31">
        <f t="shared" si="3"/>
        <v>39550.4631491509</v>
      </c>
      <c r="H15" s="32">
        <v>39550.4631491509</v>
      </c>
      <c r="I15" s="51"/>
      <c r="J15" s="51"/>
      <c r="K15" s="51"/>
      <c r="L15" s="32">
        <f t="shared" si="4"/>
        <v>39550.4631491509</v>
      </c>
      <c r="M15" s="28" t="s">
        <v>35</v>
      </c>
      <c r="N15" s="28"/>
      <c r="O15" s="28"/>
      <c r="P15" s="28"/>
      <c r="Q15" s="28"/>
      <c r="R15" s="55" t="s">
        <v>36</v>
      </c>
      <c r="S15" s="56" t="s">
        <v>59</v>
      </c>
      <c r="T15" s="28"/>
      <c r="U15" s="28"/>
      <c r="V15" s="28"/>
      <c r="W15" s="8" t="s">
        <v>49</v>
      </c>
    </row>
    <row r="16" s="5" customFormat="1" ht="36" customHeight="1" spans="1:23">
      <c r="A16" s="28">
        <v>9</v>
      </c>
      <c r="B16" s="29" t="s">
        <v>62</v>
      </c>
      <c r="C16" s="29" t="s">
        <v>62</v>
      </c>
      <c r="D16" s="28" t="s">
        <v>63</v>
      </c>
      <c r="E16" s="30" t="s">
        <v>59</v>
      </c>
      <c r="F16" s="30" t="s">
        <v>59</v>
      </c>
      <c r="G16" s="31">
        <f t="shared" si="3"/>
        <v>59544.4019667135</v>
      </c>
      <c r="H16" s="32">
        <v>59544.4019667135</v>
      </c>
      <c r="I16" s="51"/>
      <c r="J16" s="51"/>
      <c r="K16" s="51"/>
      <c r="L16" s="32">
        <f t="shared" si="4"/>
        <v>59544.4019667135</v>
      </c>
      <c r="M16" s="28" t="s">
        <v>35</v>
      </c>
      <c r="N16" s="28"/>
      <c r="O16" s="28"/>
      <c r="P16" s="28"/>
      <c r="Q16" s="28"/>
      <c r="R16" s="55" t="s">
        <v>36</v>
      </c>
      <c r="S16" s="56" t="s">
        <v>59</v>
      </c>
      <c r="T16" s="28"/>
      <c r="U16" s="28"/>
      <c r="V16" s="28"/>
      <c r="W16" s="8" t="s">
        <v>49</v>
      </c>
    </row>
    <row r="17" ht="27.2" customHeight="1" spans="1:23">
      <c r="A17" s="22">
        <v>10</v>
      </c>
      <c r="B17" s="23" t="s">
        <v>64</v>
      </c>
      <c r="C17" s="23" t="s">
        <v>64</v>
      </c>
      <c r="D17" s="22" t="s">
        <v>65</v>
      </c>
      <c r="E17" s="23" t="s">
        <v>56</v>
      </c>
      <c r="F17" s="23" t="s">
        <v>66</v>
      </c>
      <c r="G17" s="24">
        <f t="shared" si="3"/>
        <v>9553</v>
      </c>
      <c r="H17" s="25">
        <v>9553</v>
      </c>
      <c r="I17" s="38"/>
      <c r="J17" s="38"/>
      <c r="K17" s="38"/>
      <c r="L17" s="25">
        <v>9553</v>
      </c>
      <c r="M17" s="22" t="s">
        <v>35</v>
      </c>
      <c r="N17" s="22"/>
      <c r="O17" s="22"/>
      <c r="P17" s="22"/>
      <c r="Q17" s="22"/>
      <c r="R17" s="54" t="s">
        <v>36</v>
      </c>
      <c r="S17" s="23" t="s">
        <v>56</v>
      </c>
      <c r="T17" s="22"/>
      <c r="U17" s="22"/>
      <c r="V17" s="22"/>
      <c r="W17" s="4" t="s">
        <v>49</v>
      </c>
    </row>
    <row r="18" s="4" customFormat="1" ht="27.2" customHeight="1" spans="1:23">
      <c r="A18" s="22">
        <v>11</v>
      </c>
      <c r="B18" s="23" t="s">
        <v>67</v>
      </c>
      <c r="C18" s="23" t="s">
        <v>67</v>
      </c>
      <c r="D18" s="22" t="s">
        <v>68</v>
      </c>
      <c r="E18" s="23" t="s">
        <v>69</v>
      </c>
      <c r="F18" s="23" t="s">
        <v>69</v>
      </c>
      <c r="G18" s="24">
        <f t="shared" si="3"/>
        <v>1869139.9</v>
      </c>
      <c r="H18" s="25">
        <v>1869139.9</v>
      </c>
      <c r="I18" s="38"/>
      <c r="J18" s="38"/>
      <c r="K18" s="38"/>
      <c r="L18" s="25">
        <f>G18</f>
        <v>1869139.9</v>
      </c>
      <c r="M18" s="22" t="s">
        <v>35</v>
      </c>
      <c r="N18" s="22"/>
      <c r="O18" s="22"/>
      <c r="P18" s="22"/>
      <c r="Q18" s="22"/>
      <c r="R18" s="54" t="s">
        <v>36</v>
      </c>
      <c r="S18" s="23" t="s">
        <v>69</v>
      </c>
      <c r="T18" s="22"/>
      <c r="U18" s="22"/>
      <c r="V18" s="22"/>
      <c r="W18" s="1" t="s">
        <v>70</v>
      </c>
    </row>
    <row r="19" s="1" customFormat="1" ht="27.2" customHeight="1" spans="1:23">
      <c r="A19" s="22">
        <v>12</v>
      </c>
      <c r="B19" s="23" t="s">
        <v>71</v>
      </c>
      <c r="C19" s="23" t="s">
        <v>72</v>
      </c>
      <c r="D19" s="22" t="s">
        <v>73</v>
      </c>
      <c r="E19" s="23" t="s">
        <v>74</v>
      </c>
      <c r="F19" s="23" t="s">
        <v>74</v>
      </c>
      <c r="G19" s="24">
        <f t="shared" ref="G19:G29" si="5">SUM(H19:K19)</f>
        <v>722216.4</v>
      </c>
      <c r="H19" s="25">
        <v>722216.4</v>
      </c>
      <c r="I19" s="38"/>
      <c r="J19" s="38"/>
      <c r="K19" s="38"/>
      <c r="L19" s="25">
        <v>722216.4</v>
      </c>
      <c r="M19" s="22" t="s">
        <v>35</v>
      </c>
      <c r="N19" s="22"/>
      <c r="O19" s="22"/>
      <c r="P19" s="22"/>
      <c r="Q19" s="22"/>
      <c r="R19" s="54" t="s">
        <v>36</v>
      </c>
      <c r="S19" s="23" t="s">
        <v>74</v>
      </c>
      <c r="T19" s="22"/>
      <c r="U19" s="22"/>
      <c r="V19" s="22"/>
      <c r="W19" s="1" t="s">
        <v>70</v>
      </c>
    </row>
    <row r="20" ht="27.2" customHeight="1" spans="1:23">
      <c r="A20" s="22">
        <v>13</v>
      </c>
      <c r="B20" s="23" t="s">
        <v>71</v>
      </c>
      <c r="C20" s="23" t="s">
        <v>75</v>
      </c>
      <c r="D20" s="22" t="s">
        <v>76</v>
      </c>
      <c r="E20" s="23" t="s">
        <v>77</v>
      </c>
      <c r="F20" s="23" t="s">
        <v>77</v>
      </c>
      <c r="G20" s="24">
        <f t="shared" si="5"/>
        <v>231395.74</v>
      </c>
      <c r="H20" s="25">
        <v>231395.74</v>
      </c>
      <c r="I20" s="38"/>
      <c r="J20" s="38"/>
      <c r="K20" s="38"/>
      <c r="L20" s="25">
        <v>231395.74</v>
      </c>
      <c r="M20" s="22" t="s">
        <v>35</v>
      </c>
      <c r="N20" s="22"/>
      <c r="O20" s="22"/>
      <c r="P20" s="22"/>
      <c r="Q20" s="22"/>
      <c r="R20" s="54" t="s">
        <v>36</v>
      </c>
      <c r="S20" s="23" t="s">
        <v>77</v>
      </c>
      <c r="T20" s="22"/>
      <c r="U20" s="22"/>
      <c r="V20" s="22"/>
      <c r="W20" s="1" t="s">
        <v>70</v>
      </c>
    </row>
    <row r="21" ht="27.2" customHeight="1" spans="1:23">
      <c r="A21" s="22">
        <v>14</v>
      </c>
      <c r="B21" s="23" t="s">
        <v>71</v>
      </c>
      <c r="C21" s="23" t="s">
        <v>78</v>
      </c>
      <c r="D21" s="22" t="s">
        <v>79</v>
      </c>
      <c r="E21" s="23" t="s">
        <v>80</v>
      </c>
      <c r="F21" s="23" t="s">
        <v>80</v>
      </c>
      <c r="G21" s="24">
        <f t="shared" si="5"/>
        <v>241037.22</v>
      </c>
      <c r="H21" s="25">
        <v>241037.22</v>
      </c>
      <c r="I21" s="38"/>
      <c r="J21" s="38"/>
      <c r="K21" s="38"/>
      <c r="L21" s="25">
        <v>241037.22</v>
      </c>
      <c r="M21" s="22" t="s">
        <v>35</v>
      </c>
      <c r="N21" s="22"/>
      <c r="O21" s="22"/>
      <c r="P21" s="22"/>
      <c r="Q21" s="22"/>
      <c r="R21" s="54" t="s">
        <v>36</v>
      </c>
      <c r="S21" s="23" t="s">
        <v>80</v>
      </c>
      <c r="T21" s="22"/>
      <c r="U21" s="22"/>
      <c r="V21" s="22"/>
      <c r="W21" s="1" t="s">
        <v>70</v>
      </c>
    </row>
    <row r="22" ht="27.2" customHeight="1" spans="1:23">
      <c r="A22" s="22">
        <v>15</v>
      </c>
      <c r="B22" s="23" t="s">
        <v>71</v>
      </c>
      <c r="C22" s="23" t="s">
        <v>81</v>
      </c>
      <c r="D22" s="22" t="s">
        <v>82</v>
      </c>
      <c r="E22" s="23" t="s">
        <v>83</v>
      </c>
      <c r="F22" s="23" t="s">
        <v>83</v>
      </c>
      <c r="G22" s="24">
        <f t="shared" si="5"/>
        <v>107984.68</v>
      </c>
      <c r="H22" s="25">
        <v>107984.68</v>
      </c>
      <c r="I22" s="38"/>
      <c r="J22" s="38"/>
      <c r="K22" s="38"/>
      <c r="L22" s="25">
        <v>107984.68</v>
      </c>
      <c r="M22" s="22" t="s">
        <v>35</v>
      </c>
      <c r="N22" s="22"/>
      <c r="O22" s="22"/>
      <c r="P22" s="22"/>
      <c r="Q22" s="22"/>
      <c r="R22" s="54" t="s">
        <v>36</v>
      </c>
      <c r="S22" s="23" t="s">
        <v>83</v>
      </c>
      <c r="T22" s="22"/>
      <c r="U22" s="22"/>
      <c r="V22" s="22"/>
      <c r="W22" s="1" t="s">
        <v>70</v>
      </c>
    </row>
    <row r="23" ht="27.2" customHeight="1" spans="1:23">
      <c r="A23" s="22">
        <v>16</v>
      </c>
      <c r="B23" s="23" t="s">
        <v>71</v>
      </c>
      <c r="C23" s="23" t="s">
        <v>84</v>
      </c>
      <c r="D23" s="22" t="s">
        <v>85</v>
      </c>
      <c r="E23" s="23" t="s">
        <v>86</v>
      </c>
      <c r="F23" s="23" t="s">
        <v>86</v>
      </c>
      <c r="G23" s="24">
        <f t="shared" si="5"/>
        <v>140698.8</v>
      </c>
      <c r="H23" s="25">
        <v>140698.8</v>
      </c>
      <c r="I23" s="38"/>
      <c r="J23" s="38"/>
      <c r="K23" s="38"/>
      <c r="L23" s="25">
        <v>140698.8</v>
      </c>
      <c r="M23" s="22" t="s">
        <v>35</v>
      </c>
      <c r="N23" s="22"/>
      <c r="O23" s="22"/>
      <c r="P23" s="22"/>
      <c r="Q23" s="22"/>
      <c r="R23" s="54" t="s">
        <v>36</v>
      </c>
      <c r="S23" s="23" t="s">
        <v>86</v>
      </c>
      <c r="T23" s="22"/>
      <c r="U23" s="22"/>
      <c r="V23" s="22"/>
      <c r="W23" s="1" t="s">
        <v>70</v>
      </c>
    </row>
    <row r="24" s="1" customFormat="1" ht="27.2" customHeight="1" spans="1:23">
      <c r="A24" s="22">
        <v>17</v>
      </c>
      <c r="B24" s="33" t="s">
        <v>87</v>
      </c>
      <c r="C24" s="23" t="s">
        <v>88</v>
      </c>
      <c r="D24" s="22" t="s">
        <v>89</v>
      </c>
      <c r="E24" s="34" t="s">
        <v>69</v>
      </c>
      <c r="F24" s="34" t="s">
        <v>69</v>
      </c>
      <c r="G24" s="24">
        <f t="shared" si="5"/>
        <v>35533.24</v>
      </c>
      <c r="H24" s="25">
        <v>35533.24</v>
      </c>
      <c r="I24" s="38"/>
      <c r="J24" s="38"/>
      <c r="K24" s="38"/>
      <c r="L24" s="25">
        <v>35533.24</v>
      </c>
      <c r="M24" s="22" t="s">
        <v>35</v>
      </c>
      <c r="N24" s="22"/>
      <c r="O24" s="22"/>
      <c r="P24" s="22"/>
      <c r="Q24" s="22"/>
      <c r="R24" s="54" t="s">
        <v>36</v>
      </c>
      <c r="S24" s="34" t="s">
        <v>69</v>
      </c>
      <c r="T24" s="22"/>
      <c r="U24" s="22"/>
      <c r="V24" s="22"/>
      <c r="W24" s="1" t="s">
        <v>70</v>
      </c>
    </row>
    <row r="25" s="1" customFormat="1" ht="27.2" customHeight="1" spans="1:23">
      <c r="A25" s="22">
        <v>18</v>
      </c>
      <c r="B25" s="23" t="s">
        <v>90</v>
      </c>
      <c r="C25" s="23" t="s">
        <v>91</v>
      </c>
      <c r="D25" s="22" t="s">
        <v>92</v>
      </c>
      <c r="E25" s="34" t="s">
        <v>69</v>
      </c>
      <c r="F25" s="34" t="s">
        <v>69</v>
      </c>
      <c r="G25" s="24">
        <f t="shared" si="5"/>
        <v>49911.73</v>
      </c>
      <c r="H25" s="35">
        <v>49911.73</v>
      </c>
      <c r="I25" s="38"/>
      <c r="J25" s="38"/>
      <c r="K25" s="38"/>
      <c r="L25" s="35">
        <v>49911.73</v>
      </c>
      <c r="M25" s="22" t="s">
        <v>35</v>
      </c>
      <c r="N25" s="22"/>
      <c r="O25" s="22"/>
      <c r="P25" s="22"/>
      <c r="Q25" s="22"/>
      <c r="R25" s="54" t="s">
        <v>36</v>
      </c>
      <c r="S25" s="57" t="s">
        <v>69</v>
      </c>
      <c r="T25" s="22"/>
      <c r="U25" s="22"/>
      <c r="V25" s="22"/>
      <c r="W25" s="1" t="s">
        <v>70</v>
      </c>
    </row>
    <row r="26" ht="27.2" customHeight="1" spans="1:23">
      <c r="A26" s="22">
        <v>19</v>
      </c>
      <c r="B26" s="23" t="s">
        <v>93</v>
      </c>
      <c r="C26" s="23" t="s">
        <v>93</v>
      </c>
      <c r="D26" s="22" t="s">
        <v>94</v>
      </c>
      <c r="E26" s="34" t="s">
        <v>70</v>
      </c>
      <c r="F26" s="34" t="s">
        <v>95</v>
      </c>
      <c r="G26" s="24">
        <f t="shared" si="5"/>
        <v>48184.4</v>
      </c>
      <c r="H26" s="25">
        <v>48184.4</v>
      </c>
      <c r="I26" s="38"/>
      <c r="J26" s="38"/>
      <c r="K26" s="38"/>
      <c r="L26" s="25">
        <v>48184.4</v>
      </c>
      <c r="M26" s="22" t="s">
        <v>35</v>
      </c>
      <c r="N26" s="22"/>
      <c r="O26" s="22"/>
      <c r="P26" s="22"/>
      <c r="Q26" s="22"/>
      <c r="R26" s="54" t="s">
        <v>36</v>
      </c>
      <c r="S26" s="34" t="s">
        <v>70</v>
      </c>
      <c r="T26" s="22"/>
      <c r="U26" s="22"/>
      <c r="V26" s="22"/>
      <c r="W26" s="1" t="s">
        <v>70</v>
      </c>
    </row>
    <row r="27" s="1" customFormat="1" ht="27.2" customHeight="1" spans="1:23">
      <c r="A27" s="22">
        <v>20</v>
      </c>
      <c r="B27" s="23" t="s">
        <v>96</v>
      </c>
      <c r="C27" s="23" t="s">
        <v>97</v>
      </c>
      <c r="D27" s="22" t="s">
        <v>98</v>
      </c>
      <c r="E27" s="34" t="s">
        <v>69</v>
      </c>
      <c r="F27" s="34" t="s">
        <v>69</v>
      </c>
      <c r="G27" s="24">
        <f t="shared" si="5"/>
        <v>141242.1</v>
      </c>
      <c r="H27" s="25">
        <v>141242.1</v>
      </c>
      <c r="I27" s="38"/>
      <c r="J27" s="38"/>
      <c r="K27" s="38"/>
      <c r="L27" s="25">
        <v>141242.1</v>
      </c>
      <c r="M27" s="22" t="s">
        <v>35</v>
      </c>
      <c r="N27" s="22"/>
      <c r="O27" s="22"/>
      <c r="P27" s="22"/>
      <c r="Q27" s="22"/>
      <c r="R27" s="54" t="s">
        <v>36</v>
      </c>
      <c r="S27" s="34" t="s">
        <v>69</v>
      </c>
      <c r="T27" s="22"/>
      <c r="U27" s="22"/>
      <c r="V27" s="22"/>
      <c r="W27" s="1" t="s">
        <v>70</v>
      </c>
    </row>
    <row r="28" s="6" customFormat="1" ht="41" customHeight="1" spans="1:23">
      <c r="A28" s="22">
        <v>21</v>
      </c>
      <c r="B28" s="36" t="s">
        <v>99</v>
      </c>
      <c r="C28" s="36" t="s">
        <v>99</v>
      </c>
      <c r="D28" s="22" t="s">
        <v>100</v>
      </c>
      <c r="E28" s="36" t="s">
        <v>101</v>
      </c>
      <c r="F28" s="37" t="s">
        <v>102</v>
      </c>
      <c r="G28" s="38">
        <f t="shared" si="5"/>
        <v>552806.65</v>
      </c>
      <c r="H28" s="25">
        <v>552806.65</v>
      </c>
      <c r="I28" s="42"/>
      <c r="J28" s="42"/>
      <c r="K28" s="42"/>
      <c r="L28" s="25">
        <v>552806.65</v>
      </c>
      <c r="M28" s="22" t="s">
        <v>103</v>
      </c>
      <c r="N28" s="52"/>
      <c r="O28" s="52"/>
      <c r="P28" s="52"/>
      <c r="Q28" s="58"/>
      <c r="R28" s="37" t="s">
        <v>36</v>
      </c>
      <c r="S28" s="37" t="s">
        <v>101</v>
      </c>
      <c r="T28" s="52"/>
      <c r="U28" s="52"/>
      <c r="V28" s="52"/>
      <c r="W28" s="6" t="s">
        <v>104</v>
      </c>
    </row>
    <row r="29" s="6" customFormat="1" ht="41" customHeight="1" spans="1:23">
      <c r="A29" s="22">
        <v>22</v>
      </c>
      <c r="B29" s="36" t="s">
        <v>105</v>
      </c>
      <c r="C29" s="36" t="s">
        <v>105</v>
      </c>
      <c r="D29" s="22" t="s">
        <v>106</v>
      </c>
      <c r="E29" s="36" t="s">
        <v>101</v>
      </c>
      <c r="F29" s="37" t="s">
        <v>107</v>
      </c>
      <c r="G29" s="38">
        <f t="shared" si="5"/>
        <v>2626712.41</v>
      </c>
      <c r="H29" s="25">
        <v>2626712.41</v>
      </c>
      <c r="I29" s="42"/>
      <c r="J29" s="42"/>
      <c r="K29" s="42"/>
      <c r="L29" s="53">
        <v>2626712.41</v>
      </c>
      <c r="M29" s="22" t="s">
        <v>103</v>
      </c>
      <c r="N29" s="52"/>
      <c r="O29" s="52"/>
      <c r="P29" s="52"/>
      <c r="Q29" s="58"/>
      <c r="R29" s="37" t="s">
        <v>36</v>
      </c>
      <c r="S29" s="37" t="s">
        <v>101</v>
      </c>
      <c r="T29" s="52"/>
      <c r="U29" s="52"/>
      <c r="V29" s="52"/>
      <c r="W29" s="6" t="s">
        <v>104</v>
      </c>
    </row>
    <row r="30" s="6" customFormat="1" ht="27.2" customHeight="1" spans="1:22">
      <c r="A30" s="39" t="s">
        <v>108</v>
      </c>
      <c r="B30" s="40"/>
      <c r="C30" s="40"/>
      <c r="D30" s="40"/>
      <c r="E30" s="40"/>
      <c r="F30" s="41"/>
      <c r="G30" s="42">
        <f t="shared" ref="G30:Q30" si="6">SUM(G31:G34)</f>
        <v>3603939.72</v>
      </c>
      <c r="H30" s="42">
        <f t="shared" si="6"/>
        <v>3603939.72</v>
      </c>
      <c r="I30" s="42">
        <f t="shared" si="6"/>
        <v>0</v>
      </c>
      <c r="J30" s="42">
        <f t="shared" si="6"/>
        <v>0</v>
      </c>
      <c r="K30" s="42">
        <f t="shared" si="6"/>
        <v>0</v>
      </c>
      <c r="L30" s="42">
        <f t="shared" si="6"/>
        <v>3603939.72</v>
      </c>
      <c r="M30" s="42">
        <f t="shared" si="6"/>
        <v>0</v>
      </c>
      <c r="N30" s="42">
        <f t="shared" si="6"/>
        <v>0</v>
      </c>
      <c r="O30" s="42">
        <f t="shared" si="6"/>
        <v>0</v>
      </c>
      <c r="P30" s="42">
        <f t="shared" si="6"/>
        <v>0</v>
      </c>
      <c r="Q30" s="42">
        <f t="shared" si="6"/>
        <v>0</v>
      </c>
      <c r="R30" s="52"/>
      <c r="S30" s="52"/>
      <c r="T30" s="52"/>
      <c r="U30" s="52"/>
      <c r="V30" s="52"/>
    </row>
    <row r="31" s="1" customFormat="1" ht="27.2" customHeight="1" spans="1:23">
      <c r="A31" s="22">
        <v>23</v>
      </c>
      <c r="B31" s="23" t="s">
        <v>109</v>
      </c>
      <c r="C31" s="23" t="s">
        <v>109</v>
      </c>
      <c r="D31" s="22" t="s">
        <v>110</v>
      </c>
      <c r="E31" s="23" t="s">
        <v>111</v>
      </c>
      <c r="F31" s="23" t="s">
        <v>111</v>
      </c>
      <c r="G31" s="24">
        <f>SUM(H31:K31)</f>
        <v>833120.72</v>
      </c>
      <c r="H31" s="25">
        <v>833120.72</v>
      </c>
      <c r="I31" s="38"/>
      <c r="J31" s="38"/>
      <c r="K31" s="38"/>
      <c r="L31" s="25">
        <f>G31</f>
        <v>833120.72</v>
      </c>
      <c r="M31" s="22" t="s">
        <v>35</v>
      </c>
      <c r="N31" s="22"/>
      <c r="O31" s="22"/>
      <c r="P31" s="22"/>
      <c r="Q31" s="22"/>
      <c r="R31" s="54" t="s">
        <v>36</v>
      </c>
      <c r="S31" s="23" t="s">
        <v>111</v>
      </c>
      <c r="T31" s="22"/>
      <c r="U31" s="22"/>
      <c r="V31" s="22"/>
      <c r="W31" s="1" t="s">
        <v>37</v>
      </c>
    </row>
    <row r="32" s="1" customFormat="1" ht="27.2" customHeight="1" spans="1:23">
      <c r="A32" s="22">
        <v>24</v>
      </c>
      <c r="B32" s="23" t="s">
        <v>112</v>
      </c>
      <c r="C32" s="23" t="s">
        <v>112</v>
      </c>
      <c r="D32" s="22" t="s">
        <v>113</v>
      </c>
      <c r="E32" s="23" t="s">
        <v>44</v>
      </c>
      <c r="F32" s="23" t="s">
        <v>114</v>
      </c>
      <c r="G32" s="24">
        <f>SUM(H32:K32)</f>
        <v>67331.23</v>
      </c>
      <c r="H32" s="25">
        <v>67331.23</v>
      </c>
      <c r="I32" s="38"/>
      <c r="J32" s="38"/>
      <c r="K32" s="38"/>
      <c r="L32" s="25">
        <v>67331.23</v>
      </c>
      <c r="M32" s="22" t="s">
        <v>35</v>
      </c>
      <c r="N32" s="22"/>
      <c r="O32" s="22"/>
      <c r="P32" s="22"/>
      <c r="Q32" s="22"/>
      <c r="R32" s="54" t="s">
        <v>36</v>
      </c>
      <c r="S32" s="23" t="s">
        <v>44</v>
      </c>
      <c r="T32" s="22"/>
      <c r="U32" s="22"/>
      <c r="V32" s="22"/>
      <c r="W32" s="1" t="s">
        <v>37</v>
      </c>
    </row>
    <row r="33" s="1" customFormat="1" ht="27.2" customHeight="1" spans="1:23">
      <c r="A33" s="22">
        <v>25</v>
      </c>
      <c r="B33" s="23" t="s">
        <v>115</v>
      </c>
      <c r="C33" s="23" t="s">
        <v>115</v>
      </c>
      <c r="D33" s="22" t="s">
        <v>116</v>
      </c>
      <c r="E33" s="23" t="s">
        <v>117</v>
      </c>
      <c r="F33" s="23" t="s">
        <v>118</v>
      </c>
      <c r="G33" s="24">
        <f>SUM(H33:K33)</f>
        <v>516781.71</v>
      </c>
      <c r="H33" s="25">
        <v>516781.71</v>
      </c>
      <c r="I33" s="38"/>
      <c r="J33" s="38"/>
      <c r="K33" s="38"/>
      <c r="L33" s="25">
        <f>G33</f>
        <v>516781.71</v>
      </c>
      <c r="M33" s="22" t="s">
        <v>35</v>
      </c>
      <c r="N33" s="22"/>
      <c r="O33" s="22"/>
      <c r="P33" s="22"/>
      <c r="Q33" s="22"/>
      <c r="R33" s="54" t="s">
        <v>36</v>
      </c>
      <c r="S33" s="23" t="s">
        <v>117</v>
      </c>
      <c r="T33" s="22"/>
      <c r="U33" s="22"/>
      <c r="V33" s="22"/>
      <c r="W33" s="1" t="s">
        <v>37</v>
      </c>
    </row>
    <row r="34" s="6" customFormat="1" ht="27.2" customHeight="1" spans="1:23">
      <c r="A34" s="22">
        <v>26</v>
      </c>
      <c r="B34" s="36" t="s">
        <v>119</v>
      </c>
      <c r="C34" s="36" t="s">
        <v>119</v>
      </c>
      <c r="D34" s="22" t="s">
        <v>120</v>
      </c>
      <c r="E34" s="36" t="s">
        <v>121</v>
      </c>
      <c r="F34" s="36" t="s">
        <v>121</v>
      </c>
      <c r="G34" s="38">
        <f>SUM(H34:K34)</f>
        <v>2186706.06</v>
      </c>
      <c r="H34" s="25">
        <v>2186706.06</v>
      </c>
      <c r="I34" s="42"/>
      <c r="J34" s="42"/>
      <c r="K34" s="42"/>
      <c r="L34" s="25">
        <v>2186706.06</v>
      </c>
      <c r="M34" s="22" t="s">
        <v>103</v>
      </c>
      <c r="N34" s="52"/>
      <c r="O34" s="52"/>
      <c r="P34" s="52"/>
      <c r="Q34" s="58"/>
      <c r="R34" s="37" t="s">
        <v>36</v>
      </c>
      <c r="S34" s="37" t="s">
        <v>121</v>
      </c>
      <c r="T34" s="52"/>
      <c r="U34" s="52"/>
      <c r="V34" s="52"/>
      <c r="W34" s="6" t="s">
        <v>104</v>
      </c>
    </row>
    <row r="35" s="3" customFormat="1" ht="30" customHeight="1" spans="1:22">
      <c r="A35" s="18" t="s">
        <v>122</v>
      </c>
      <c r="B35" s="18"/>
      <c r="C35" s="18"/>
      <c r="D35" s="18"/>
      <c r="E35" s="18"/>
      <c r="F35" s="18"/>
      <c r="G35" s="21">
        <f>G36+G40</f>
        <v>19600000</v>
      </c>
      <c r="H35" s="21">
        <f t="shared" ref="H35:Q35" si="7">H36+H40</f>
        <v>19600000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19600000</v>
      </c>
      <c r="M35" s="21">
        <f t="shared" ref="M35:R35" si="8">M36+M40</f>
        <v>0</v>
      </c>
      <c r="N35" s="21">
        <f t="shared" si="8"/>
        <v>0</v>
      </c>
      <c r="O35" s="21">
        <f t="shared" si="8"/>
        <v>0</v>
      </c>
      <c r="P35" s="21">
        <f t="shared" si="8"/>
        <v>0</v>
      </c>
      <c r="Q35" s="21">
        <f t="shared" si="8"/>
        <v>175000</v>
      </c>
      <c r="R35" s="21">
        <f t="shared" si="8"/>
        <v>0</v>
      </c>
      <c r="S35" s="18"/>
      <c r="T35" s="18"/>
      <c r="U35" s="18"/>
      <c r="V35" s="18"/>
    </row>
    <row r="36" s="6" customFormat="1" ht="27.2" customHeight="1" spans="1:22">
      <c r="A36" s="39" t="s">
        <v>123</v>
      </c>
      <c r="B36" s="40"/>
      <c r="C36" s="40"/>
      <c r="D36" s="40"/>
      <c r="E36" s="40"/>
      <c r="F36" s="41"/>
      <c r="G36" s="42">
        <f t="shared" ref="G36:L36" si="9">SUM(G37:G39)</f>
        <v>4500000</v>
      </c>
      <c r="H36" s="42">
        <f t="shared" si="9"/>
        <v>4500000</v>
      </c>
      <c r="I36" s="42">
        <f t="shared" si="9"/>
        <v>0</v>
      </c>
      <c r="J36" s="42">
        <f t="shared" si="9"/>
        <v>0</v>
      </c>
      <c r="K36" s="42">
        <f t="shared" si="9"/>
        <v>0</v>
      </c>
      <c r="L36" s="42">
        <f t="shared" si="9"/>
        <v>4500000</v>
      </c>
      <c r="M36" s="42">
        <f t="shared" ref="M36:R36" si="10">SUM(M37:M39)</f>
        <v>0</v>
      </c>
      <c r="N36" s="42">
        <f t="shared" si="10"/>
        <v>0</v>
      </c>
      <c r="O36" s="42">
        <f t="shared" si="10"/>
        <v>0</v>
      </c>
      <c r="P36" s="42">
        <f t="shared" si="10"/>
        <v>0</v>
      </c>
      <c r="Q36" s="42">
        <f t="shared" si="10"/>
        <v>0</v>
      </c>
      <c r="R36" s="42">
        <f t="shared" si="10"/>
        <v>0</v>
      </c>
      <c r="S36" s="52"/>
      <c r="T36" s="52"/>
      <c r="U36" s="52"/>
      <c r="V36" s="52"/>
    </row>
    <row r="37" s="4" customFormat="1" ht="27.2" customHeight="1" spans="1:23">
      <c r="A37" s="22">
        <v>27</v>
      </c>
      <c r="B37" s="23" t="s">
        <v>124</v>
      </c>
      <c r="C37" s="23" t="s">
        <v>125</v>
      </c>
      <c r="D37" s="22" t="s">
        <v>126</v>
      </c>
      <c r="E37" s="36" t="s">
        <v>101</v>
      </c>
      <c r="F37" s="23" t="s">
        <v>127</v>
      </c>
      <c r="G37" s="24">
        <f t="shared" ref="G37:G39" si="11">SUM(H37:K37)</f>
        <v>1200000</v>
      </c>
      <c r="H37" s="24">
        <v>1200000</v>
      </c>
      <c r="I37" s="24"/>
      <c r="J37" s="24"/>
      <c r="K37" s="24"/>
      <c r="L37" s="24">
        <f t="shared" ref="L37:L39" si="12">G37</f>
        <v>1200000</v>
      </c>
      <c r="M37" s="22" t="s">
        <v>103</v>
      </c>
      <c r="N37" s="22" t="s">
        <v>128</v>
      </c>
      <c r="O37" s="22"/>
      <c r="P37" s="36"/>
      <c r="Q37" s="22"/>
      <c r="R37" s="22" t="s">
        <v>36</v>
      </c>
      <c r="S37" s="36" t="s">
        <v>101</v>
      </c>
      <c r="T37" s="22"/>
      <c r="U37" s="22"/>
      <c r="V37" s="23"/>
      <c r="W37" s="4" t="s">
        <v>104</v>
      </c>
    </row>
    <row r="38" s="4" customFormat="1" ht="27.2" customHeight="1" spans="1:23">
      <c r="A38" s="22">
        <v>28</v>
      </c>
      <c r="B38" s="23" t="s">
        <v>129</v>
      </c>
      <c r="C38" s="23" t="s">
        <v>130</v>
      </c>
      <c r="D38" s="22" t="s">
        <v>131</v>
      </c>
      <c r="E38" s="36" t="s">
        <v>121</v>
      </c>
      <c r="F38" s="23" t="s">
        <v>132</v>
      </c>
      <c r="G38" s="24">
        <f t="shared" si="11"/>
        <v>3000000</v>
      </c>
      <c r="H38" s="24">
        <v>3000000</v>
      </c>
      <c r="I38" s="24"/>
      <c r="J38" s="24"/>
      <c r="K38" s="24"/>
      <c r="L38" s="24">
        <f t="shared" si="12"/>
        <v>3000000</v>
      </c>
      <c r="M38" s="22" t="s">
        <v>103</v>
      </c>
      <c r="N38" s="22" t="s">
        <v>128</v>
      </c>
      <c r="O38" s="22"/>
      <c r="P38" s="36"/>
      <c r="Q38" s="22"/>
      <c r="R38" s="22" t="s">
        <v>36</v>
      </c>
      <c r="S38" s="36" t="s">
        <v>121</v>
      </c>
      <c r="T38" s="22"/>
      <c r="U38" s="22"/>
      <c r="V38" s="23"/>
      <c r="W38" s="4" t="s">
        <v>104</v>
      </c>
    </row>
    <row r="39" s="4" customFormat="1" ht="27.2" customHeight="1" spans="1:23">
      <c r="A39" s="22">
        <v>29</v>
      </c>
      <c r="B39" s="23" t="s">
        <v>133</v>
      </c>
      <c r="C39" s="23" t="s">
        <v>134</v>
      </c>
      <c r="D39" s="22" t="s">
        <v>135</v>
      </c>
      <c r="E39" s="36" t="s">
        <v>136</v>
      </c>
      <c r="F39" s="36" t="s">
        <v>136</v>
      </c>
      <c r="G39" s="24">
        <f t="shared" si="11"/>
        <v>300000</v>
      </c>
      <c r="H39" s="24">
        <v>300000</v>
      </c>
      <c r="I39" s="24"/>
      <c r="J39" s="24"/>
      <c r="K39" s="24"/>
      <c r="L39" s="24">
        <f t="shared" si="12"/>
        <v>300000</v>
      </c>
      <c r="M39" s="22" t="s">
        <v>128</v>
      </c>
      <c r="N39" s="22" t="s">
        <v>128</v>
      </c>
      <c r="O39" s="22"/>
      <c r="P39" s="36"/>
      <c r="Q39" s="22"/>
      <c r="R39" s="22" t="s">
        <v>36</v>
      </c>
      <c r="S39" s="36" t="s">
        <v>137</v>
      </c>
      <c r="T39" s="22"/>
      <c r="U39" s="22"/>
      <c r="V39" s="23"/>
      <c r="W39" s="4" t="s">
        <v>104</v>
      </c>
    </row>
    <row r="40" s="7" customFormat="1" ht="30" customHeight="1" spans="1:22">
      <c r="A40" s="43" t="s">
        <v>138</v>
      </c>
      <c r="B40" s="43"/>
      <c r="C40" s="43"/>
      <c r="D40" s="43"/>
      <c r="E40" s="43"/>
      <c r="F40" s="43"/>
      <c r="G40" s="44">
        <f>SUM(G41:G47)</f>
        <v>15100000</v>
      </c>
      <c r="H40" s="44">
        <f t="shared" ref="H40:Q40" si="13">SUM(H41:H47)</f>
        <v>15100000</v>
      </c>
      <c r="I40" s="44">
        <f t="shared" si="13"/>
        <v>0</v>
      </c>
      <c r="J40" s="44">
        <f t="shared" si="13"/>
        <v>0</v>
      </c>
      <c r="K40" s="44">
        <f t="shared" si="13"/>
        <v>0</v>
      </c>
      <c r="L40" s="44">
        <f t="shared" si="13"/>
        <v>15100000</v>
      </c>
      <c r="M40" s="44">
        <f t="shared" si="13"/>
        <v>0</v>
      </c>
      <c r="N40" s="44">
        <f t="shared" si="13"/>
        <v>0</v>
      </c>
      <c r="O40" s="44">
        <f t="shared" si="13"/>
        <v>0</v>
      </c>
      <c r="P40" s="44">
        <f t="shared" si="13"/>
        <v>0</v>
      </c>
      <c r="Q40" s="44">
        <f t="shared" si="13"/>
        <v>175000</v>
      </c>
      <c r="R40" s="18"/>
      <c r="S40" s="18"/>
      <c r="T40" s="18"/>
      <c r="U40" s="18"/>
      <c r="V40" s="18"/>
    </row>
    <row r="41" s="4" customFormat="1" ht="27.2" customHeight="1" spans="1:23">
      <c r="A41" s="22">
        <v>30</v>
      </c>
      <c r="B41" s="23" t="s">
        <v>139</v>
      </c>
      <c r="C41" s="23" t="s">
        <v>139</v>
      </c>
      <c r="D41" s="22" t="s">
        <v>140</v>
      </c>
      <c r="E41" s="45" t="s">
        <v>141</v>
      </c>
      <c r="F41" s="23" t="s">
        <v>142</v>
      </c>
      <c r="G41" s="24">
        <f t="shared" ref="G41:G47" si="14">SUM(H41:K41)</f>
        <v>3000000</v>
      </c>
      <c r="H41" s="25">
        <v>3000000</v>
      </c>
      <c r="I41" s="38"/>
      <c r="J41" s="38"/>
      <c r="K41" s="38"/>
      <c r="L41" s="25">
        <f t="shared" ref="L41:L47" si="15">G41</f>
        <v>3000000</v>
      </c>
      <c r="M41" s="22" t="s">
        <v>35</v>
      </c>
      <c r="N41" s="22" t="s">
        <v>35</v>
      </c>
      <c r="O41" s="22" t="s">
        <v>143</v>
      </c>
      <c r="P41" s="22" t="s">
        <v>144</v>
      </c>
      <c r="Q41" s="59"/>
      <c r="R41" s="54" t="s">
        <v>36</v>
      </c>
      <c r="S41" s="27" t="s">
        <v>141</v>
      </c>
      <c r="T41" s="22"/>
      <c r="U41" s="22"/>
      <c r="V41" s="22"/>
      <c r="W41" s="4" t="s">
        <v>37</v>
      </c>
    </row>
    <row r="42" s="4" customFormat="1" ht="27.2" customHeight="1" spans="1:23">
      <c r="A42" s="22">
        <v>31</v>
      </c>
      <c r="B42" s="23" t="s">
        <v>145</v>
      </c>
      <c r="C42" s="23" t="s">
        <v>145</v>
      </c>
      <c r="D42" s="22" t="s">
        <v>146</v>
      </c>
      <c r="E42" s="45" t="s">
        <v>147</v>
      </c>
      <c r="F42" s="23" t="s">
        <v>142</v>
      </c>
      <c r="G42" s="24">
        <f t="shared" si="14"/>
        <v>1000000</v>
      </c>
      <c r="H42" s="25">
        <v>1000000</v>
      </c>
      <c r="I42" s="38"/>
      <c r="J42" s="38"/>
      <c r="K42" s="38"/>
      <c r="L42" s="25">
        <f t="shared" si="15"/>
        <v>1000000</v>
      </c>
      <c r="M42" s="22" t="s">
        <v>35</v>
      </c>
      <c r="N42" s="22" t="s">
        <v>35</v>
      </c>
      <c r="O42" s="22" t="s">
        <v>143</v>
      </c>
      <c r="P42" s="22" t="s">
        <v>144</v>
      </c>
      <c r="Q42" s="59"/>
      <c r="R42" s="54" t="s">
        <v>36</v>
      </c>
      <c r="S42" s="27" t="s">
        <v>147</v>
      </c>
      <c r="T42" s="22"/>
      <c r="U42" s="22"/>
      <c r="V42" s="22"/>
      <c r="W42" s="4" t="s">
        <v>37</v>
      </c>
    </row>
    <row r="43" s="4" customFormat="1" ht="27.2" customHeight="1" spans="1:23">
      <c r="A43" s="22">
        <v>32</v>
      </c>
      <c r="B43" s="26" t="s">
        <v>148</v>
      </c>
      <c r="C43" s="26" t="s">
        <v>148</v>
      </c>
      <c r="D43" s="22" t="s">
        <v>149</v>
      </c>
      <c r="E43" s="45" t="s">
        <v>47</v>
      </c>
      <c r="F43" s="23" t="s">
        <v>70</v>
      </c>
      <c r="G43" s="24">
        <f t="shared" si="14"/>
        <v>3000000</v>
      </c>
      <c r="H43" s="25">
        <v>3000000</v>
      </c>
      <c r="I43" s="38"/>
      <c r="J43" s="38"/>
      <c r="K43" s="38"/>
      <c r="L43" s="25">
        <f t="shared" si="15"/>
        <v>3000000</v>
      </c>
      <c r="M43" s="22" t="s">
        <v>35</v>
      </c>
      <c r="N43" s="22" t="s">
        <v>35</v>
      </c>
      <c r="O43" s="22" t="s">
        <v>143</v>
      </c>
      <c r="P43" s="22" t="s">
        <v>150</v>
      </c>
      <c r="Q43" s="59"/>
      <c r="R43" s="54" t="s">
        <v>36</v>
      </c>
      <c r="S43" s="27" t="s">
        <v>47</v>
      </c>
      <c r="T43" s="22"/>
      <c r="U43" s="22"/>
      <c r="V43" s="22"/>
      <c r="W43" s="4" t="s">
        <v>49</v>
      </c>
    </row>
    <row r="44" s="8" customFormat="1" ht="27.2" customHeight="1" spans="1:23">
      <c r="A44" s="28">
        <v>33</v>
      </c>
      <c r="B44" s="29" t="s">
        <v>151</v>
      </c>
      <c r="C44" s="29" t="s">
        <v>151</v>
      </c>
      <c r="D44" s="28" t="s">
        <v>152</v>
      </c>
      <c r="E44" s="46" t="s">
        <v>59</v>
      </c>
      <c r="F44" s="28" t="s">
        <v>153</v>
      </c>
      <c r="G44" s="31">
        <f t="shared" si="14"/>
        <v>1000000</v>
      </c>
      <c r="H44" s="32">
        <v>1000000</v>
      </c>
      <c r="I44" s="51"/>
      <c r="J44" s="51"/>
      <c r="K44" s="51"/>
      <c r="L44" s="32">
        <f t="shared" si="15"/>
        <v>1000000</v>
      </c>
      <c r="M44" s="28" t="s">
        <v>35</v>
      </c>
      <c r="N44" s="28" t="s">
        <v>35</v>
      </c>
      <c r="O44" s="28" t="s">
        <v>143</v>
      </c>
      <c r="P44" s="28" t="s">
        <v>154</v>
      </c>
      <c r="Q44" s="60"/>
      <c r="R44" s="55" t="s">
        <v>36</v>
      </c>
      <c r="S44" s="30" t="s">
        <v>59</v>
      </c>
      <c r="T44" s="28"/>
      <c r="U44" s="28"/>
      <c r="V44" s="28"/>
      <c r="W44" s="8" t="s">
        <v>49</v>
      </c>
    </row>
    <row r="45" s="4" customFormat="1" ht="27.2" customHeight="1" spans="1:23">
      <c r="A45" s="22">
        <v>34</v>
      </c>
      <c r="B45" s="26" t="s">
        <v>155</v>
      </c>
      <c r="C45" s="26" t="s">
        <v>155</v>
      </c>
      <c r="D45" s="22" t="s">
        <v>156</v>
      </c>
      <c r="E45" s="45" t="s">
        <v>69</v>
      </c>
      <c r="F45" s="23" t="s">
        <v>70</v>
      </c>
      <c r="G45" s="24">
        <f t="shared" si="14"/>
        <v>3500000</v>
      </c>
      <c r="H45" s="25">
        <v>3500000</v>
      </c>
      <c r="I45" s="38"/>
      <c r="J45" s="38"/>
      <c r="K45" s="38"/>
      <c r="L45" s="25">
        <f t="shared" si="15"/>
        <v>3500000</v>
      </c>
      <c r="M45" s="22" t="s">
        <v>35</v>
      </c>
      <c r="N45" s="22" t="s">
        <v>35</v>
      </c>
      <c r="O45" s="22" t="s">
        <v>143</v>
      </c>
      <c r="P45" s="22" t="s">
        <v>150</v>
      </c>
      <c r="Q45" s="59">
        <f>G45*5%</f>
        <v>175000</v>
      </c>
      <c r="R45" s="54" t="s">
        <v>36</v>
      </c>
      <c r="S45" s="45" t="s">
        <v>69</v>
      </c>
      <c r="T45" s="22"/>
      <c r="U45" s="22"/>
      <c r="V45" s="22"/>
      <c r="W45" s="4" t="s">
        <v>70</v>
      </c>
    </row>
    <row r="46" s="4" customFormat="1" ht="30" customHeight="1" spans="1:23">
      <c r="A46" s="22">
        <v>35</v>
      </c>
      <c r="B46" s="23" t="s">
        <v>124</v>
      </c>
      <c r="C46" s="23" t="s">
        <v>157</v>
      </c>
      <c r="D46" s="22" t="s">
        <v>158</v>
      </c>
      <c r="E46" s="23" t="s">
        <v>101</v>
      </c>
      <c r="F46" s="23" t="s">
        <v>70</v>
      </c>
      <c r="G46" s="24">
        <f t="shared" si="14"/>
        <v>2600000</v>
      </c>
      <c r="H46" s="24">
        <v>2600000</v>
      </c>
      <c r="I46" s="24"/>
      <c r="J46" s="24"/>
      <c r="K46" s="24"/>
      <c r="L46" s="24">
        <f t="shared" si="15"/>
        <v>2600000</v>
      </c>
      <c r="M46" s="22" t="s">
        <v>103</v>
      </c>
      <c r="N46" s="22" t="s">
        <v>35</v>
      </c>
      <c r="O46" s="22" t="s">
        <v>143</v>
      </c>
      <c r="P46" s="23" t="s">
        <v>150</v>
      </c>
      <c r="Q46" s="22"/>
      <c r="R46" s="22" t="s">
        <v>36</v>
      </c>
      <c r="S46" s="22" t="s">
        <v>150</v>
      </c>
      <c r="T46" s="22"/>
      <c r="U46" s="22"/>
      <c r="V46" s="23"/>
      <c r="W46" s="4" t="s">
        <v>104</v>
      </c>
    </row>
    <row r="47" s="4" customFormat="1" ht="42" customHeight="1" spans="1:23">
      <c r="A47" s="22">
        <v>36</v>
      </c>
      <c r="B47" s="23" t="s">
        <v>159</v>
      </c>
      <c r="C47" s="23" t="s">
        <v>160</v>
      </c>
      <c r="D47" s="22" t="s">
        <v>161</v>
      </c>
      <c r="E47" s="36" t="s">
        <v>162</v>
      </c>
      <c r="F47" s="36" t="s">
        <v>162</v>
      </c>
      <c r="G47" s="24">
        <f t="shared" si="14"/>
        <v>1000000</v>
      </c>
      <c r="H47" s="24">
        <v>1000000</v>
      </c>
      <c r="I47" s="24"/>
      <c r="J47" s="24"/>
      <c r="K47" s="24"/>
      <c r="L47" s="24">
        <f t="shared" si="15"/>
        <v>1000000</v>
      </c>
      <c r="M47" s="22" t="s">
        <v>103</v>
      </c>
      <c r="N47" s="22" t="s">
        <v>35</v>
      </c>
      <c r="O47" s="22" t="s">
        <v>143</v>
      </c>
      <c r="P47" s="36" t="s">
        <v>163</v>
      </c>
      <c r="Q47" s="22"/>
      <c r="R47" s="22" t="s">
        <v>36</v>
      </c>
      <c r="S47" s="36" t="s">
        <v>163</v>
      </c>
      <c r="T47" s="22"/>
      <c r="U47" s="22"/>
      <c r="V47" s="23"/>
      <c r="W47" s="4" t="s">
        <v>104</v>
      </c>
    </row>
    <row r="48" s="1" customFormat="1" ht="18" customHeight="1" spans="1:22">
      <c r="A48" s="47" t="s">
        <v>164</v>
      </c>
      <c r="B48" s="47"/>
      <c r="C48" s="47"/>
      <c r="D48" s="48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="1" customFormat="1" ht="32.25" customHeight="1" spans="1:22">
      <c r="A49" s="49" t="s">
        <v>165</v>
      </c>
      <c r="B49" s="49"/>
      <c r="C49" s="49"/>
      <c r="D49" s="50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</sheetData>
  <mergeCells count="23">
    <mergeCell ref="A1:B1"/>
    <mergeCell ref="A2:V2"/>
    <mergeCell ref="G3:K3"/>
    <mergeCell ref="N3:Q3"/>
    <mergeCell ref="R3:S3"/>
    <mergeCell ref="T3:U3"/>
    <mergeCell ref="A5:F5"/>
    <mergeCell ref="A6:F6"/>
    <mergeCell ref="A7:F7"/>
    <mergeCell ref="A30:F30"/>
    <mergeCell ref="A35:F35"/>
    <mergeCell ref="A36:F36"/>
    <mergeCell ref="A40:F40"/>
    <mergeCell ref="A48:V48"/>
    <mergeCell ref="A49:V49"/>
    <mergeCell ref="A3:A4"/>
    <mergeCell ref="B3:B4"/>
    <mergeCell ref="C3:C4"/>
    <mergeCell ref="D3:D4"/>
    <mergeCell ref="E3:E4"/>
    <mergeCell ref="F3:F4"/>
    <mergeCell ref="L3:L4"/>
    <mergeCell ref="V3:V4"/>
  </mergeCells>
  <printOptions horizontalCentered="1"/>
  <pageMargins left="0.52" right="0.24" top="0.748031496062992" bottom="0.62" header="0.31496062992126" footer="0.36"/>
  <pageSetup paperSize="9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 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巴达兽</cp:lastModifiedBy>
  <dcterms:created xsi:type="dcterms:W3CDTF">2006-09-13T11:21:00Z</dcterms:created>
  <dcterms:modified xsi:type="dcterms:W3CDTF">2023-08-28T08:28:58Z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4C1C98BA35694E1882A90EDEE5100917_13</vt:lpwstr>
  </property>
  <property fmtid="{D5CDD505-2E9C-101B-9397-08002B2CF9AE}" pid="3" name="KSOProductBuildVer">
    <vt:lpwstr>2052-12.1.0.15120</vt:lpwstr>
  </property>
</Properties>
</file>